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mari\Documents\_homepage\abi\hpws\2025hpws\"/>
    </mc:Choice>
  </mc:AlternateContent>
  <bookViews>
    <workbookView xWindow="0" yWindow="0" windowWidth="14772" windowHeight="6576" tabRatio="688"/>
  </bookViews>
  <sheets>
    <sheet name="当番表" sheetId="11" r:id="rId1"/>
    <sheet name="Sheet2" sheetId="2" state="veryHidden" r:id="rId2"/>
  </sheets>
  <definedNames>
    <definedName name="listname">OFFSET(Sheet2!$C$2,,,COUNTA(Sheet2!$C:$C))</definedName>
    <definedName name="listput" localSheetId="0">OFFSET(Sheet2!$J$2,,,COUNTA(当番表!$C$9:$C$29))</definedName>
    <definedName name="roster" localSheetId="1">Sheet2!$C$2:$C$55</definedName>
  </definedNames>
  <calcPr calcId="162913"/>
</workbook>
</file>

<file path=xl/calcChain.xml><?xml version="1.0" encoding="utf-8"?>
<calcChain xmlns="http://schemas.openxmlformats.org/spreadsheetml/2006/main">
  <c r="B23" i="11" l="1"/>
  <c r="B24" i="1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H11" i="2" l="1"/>
  <c r="G11" i="2" s="1"/>
  <c r="I11" i="2" s="1"/>
  <c r="J11" i="2" s="1"/>
  <c r="H12" i="2"/>
  <c r="G12" i="2" s="1"/>
  <c r="I12" i="2" s="1"/>
  <c r="J12" i="2" s="1"/>
  <c r="H13" i="2"/>
  <c r="G13" i="2" s="1"/>
  <c r="I13" i="2" s="1"/>
  <c r="J13" i="2" s="1"/>
  <c r="H14" i="2"/>
  <c r="G14" i="2" s="1"/>
  <c r="I14" i="2" s="1"/>
  <c r="J14" i="2" s="1"/>
  <c r="H15" i="2"/>
  <c r="G15" i="2" s="1"/>
  <c r="I15" i="2" s="1"/>
  <c r="J15" i="2" s="1"/>
  <c r="H16" i="2"/>
  <c r="G16" i="2" s="1"/>
  <c r="I16" i="2" s="1"/>
  <c r="J16" i="2" s="1"/>
  <c r="H17" i="2"/>
  <c r="G17" i="2" s="1"/>
  <c r="I17" i="2" s="1"/>
  <c r="J17" i="2" s="1"/>
  <c r="H18" i="2"/>
  <c r="G18" i="2" s="1"/>
  <c r="I18" i="2" s="1"/>
  <c r="J18" i="2" s="1"/>
  <c r="H19" i="2"/>
  <c r="G19" i="2" s="1"/>
  <c r="I19" i="2" s="1"/>
  <c r="J19" i="2" s="1"/>
  <c r="H20" i="2"/>
  <c r="G20" i="2" s="1"/>
  <c r="I20" i="2" s="1"/>
  <c r="J20" i="2" s="1"/>
  <c r="H21" i="2"/>
  <c r="G21" i="2" s="1"/>
  <c r="I21" i="2" s="1"/>
  <c r="J21" i="2" s="1"/>
  <c r="G15" i="11"/>
  <c r="I15" i="11"/>
  <c r="G16" i="11"/>
  <c r="I16" i="11"/>
  <c r="G17" i="11"/>
  <c r="I17" i="11"/>
  <c r="G18" i="11"/>
  <c r="I18" i="11"/>
  <c r="I19" i="11"/>
  <c r="G20" i="11"/>
  <c r="I20" i="11"/>
  <c r="G21" i="11"/>
  <c r="I21" i="11"/>
  <c r="F24" i="11"/>
  <c r="G24" i="11"/>
  <c r="I24" i="11"/>
  <c r="F25" i="11"/>
  <c r="G25" i="11"/>
  <c r="I25" i="11"/>
  <c r="F26" i="11"/>
  <c r="G26" i="11"/>
  <c r="I26" i="11"/>
  <c r="F11" i="11" l="1"/>
  <c r="F12" i="11" s="1"/>
  <c r="F13" i="11" s="1"/>
  <c r="I14" i="11" l="1"/>
  <c r="G14" i="11"/>
  <c r="F14" i="11"/>
  <c r="F15" i="11" s="1"/>
  <c r="F16" i="11" s="1"/>
  <c r="F17" i="11" s="1"/>
  <c r="F18" i="11" s="1"/>
  <c r="F19" i="11" s="1"/>
  <c r="F20" i="11" s="1"/>
  <c r="F21" i="11" s="1"/>
  <c r="I13" i="11"/>
  <c r="G13" i="11"/>
  <c r="I12" i="11"/>
  <c r="G12" i="11"/>
  <c r="I11" i="11"/>
  <c r="G11" i="11"/>
  <c r="I10" i="11"/>
  <c r="H3" i="2" l="1"/>
  <c r="G3" i="2" s="1"/>
  <c r="I3" i="2" s="1"/>
  <c r="J3" i="2" s="1"/>
  <c r="H4" i="2"/>
  <c r="G4" i="2" s="1"/>
  <c r="I4" i="2" s="1"/>
  <c r="J4" i="2" s="1"/>
  <c r="H5" i="2"/>
  <c r="G5" i="2" s="1"/>
  <c r="I5" i="2" s="1"/>
  <c r="J5" i="2" s="1"/>
  <c r="H6" i="2"/>
  <c r="G6" i="2" s="1"/>
  <c r="I6" i="2" s="1"/>
  <c r="J6" i="2" s="1"/>
  <c r="H7" i="2"/>
  <c r="G7" i="2" s="1"/>
  <c r="I7" i="2" s="1"/>
  <c r="J7" i="2" s="1"/>
  <c r="H8" i="2"/>
  <c r="G8" i="2" s="1"/>
  <c r="I8" i="2" s="1"/>
  <c r="J8" i="2" s="1"/>
  <c r="H9" i="2"/>
  <c r="G9" i="2" s="1"/>
  <c r="I9" i="2" s="1"/>
  <c r="J9" i="2" s="1"/>
  <c r="H10" i="2"/>
  <c r="G10" i="2" s="1"/>
  <c r="I10" i="2" s="1"/>
  <c r="J10" i="2" s="1"/>
  <c r="H2" i="2"/>
  <c r="G2" i="2" s="1"/>
  <c r="I2" i="2" s="1"/>
  <c r="J2" i="2" s="1"/>
</calcChain>
</file>

<file path=xl/connections.xml><?xml version="1.0" encoding="utf-8"?>
<connections xmlns="http://schemas.openxmlformats.org/spreadsheetml/2006/main">
  <connection id="1" name="接続" type="4" refreshedVersion="6" background="1" saveData="1">
    <webPr sourceData="1" parsePre="1" consecutive="1" xl2000="1" url="https://pasotai.sakura.ne.jp/roster.html"/>
  </connection>
</connections>
</file>

<file path=xl/sharedStrings.xml><?xml version="1.0" encoding="utf-8"?>
<sst xmlns="http://schemas.openxmlformats.org/spreadsheetml/2006/main" count="131" uniqueCount="114">
  <si>
    <t>回</t>
    <rPh sb="0" eb="1">
      <t>カイ</t>
    </rPh>
    <phoneticPr fontId="1"/>
  </si>
  <si>
    <t xml:space="preserve"> ① 合計</t>
    <rPh sb="3" eb="5">
      <t>ゴウケイ</t>
    </rPh>
    <phoneticPr fontId="1"/>
  </si>
  <si>
    <t xml:space="preserve"> リーダー</t>
    <phoneticPr fontId="1"/>
  </si>
  <si>
    <t>No</t>
    <phoneticPr fontId="1"/>
  </si>
  <si>
    <t>No</t>
    <phoneticPr fontId="1"/>
  </si>
  <si>
    <t>名字</t>
    <rPh sb="0" eb="2">
      <t>ミョウジ</t>
    </rPh>
    <phoneticPr fontId="1"/>
  </si>
  <si>
    <t>名字文字数</t>
    <rPh sb="0" eb="2">
      <t>ミョウジ</t>
    </rPh>
    <rPh sb="2" eb="5">
      <t>モジスウ</t>
    </rPh>
    <phoneticPr fontId="1"/>
  </si>
  <si>
    <t>同じ苗字</t>
    <rPh sb="0" eb="1">
      <t>オナ</t>
    </rPh>
    <rPh sb="2" eb="4">
      <t>ミョウジ</t>
    </rPh>
    <phoneticPr fontId="1"/>
  </si>
  <si>
    <t>名字()</t>
    <rPh sb="0" eb="2">
      <t>ミョウジ</t>
    </rPh>
    <phoneticPr fontId="1"/>
  </si>
  <si>
    <t xml:space="preserve"> サポーター</t>
    <phoneticPr fontId="1"/>
  </si>
  <si>
    <t>受領サイン</t>
    <rPh sb="0" eb="2">
      <t>ジュリョウ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</si>
  <si>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</si>
  <si>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</si>
  <si>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担当者</t>
    <rPh sb="0" eb="3">
      <t>タントウシャ</t>
    </rPh>
    <phoneticPr fontId="1"/>
  </si>
  <si>
    <t>①-②残高(振込額)</t>
    <rPh sb="3" eb="5">
      <t>ザンダカ</t>
    </rPh>
    <rPh sb="6" eb="8">
      <t>フリコミ</t>
    </rPh>
    <rPh sb="8" eb="9">
      <t>ガク</t>
    </rPh>
    <phoneticPr fontId="1"/>
  </si>
  <si>
    <t>氏　名</t>
    <rPh sb="0" eb="1">
      <t>シ</t>
    </rPh>
    <rPh sb="2" eb="3">
      <t>ナ</t>
    </rPh>
    <phoneticPr fontId="1"/>
  </si>
  <si>
    <t xml:space="preserve">  ② 合計</t>
    <rPh sb="4" eb="6">
      <t>ゴウケイ</t>
    </rPh>
    <phoneticPr fontId="1"/>
  </si>
  <si>
    <t>研修日</t>
    <rPh sb="0" eb="2">
      <t>ケンシュウ</t>
    </rPh>
    <rPh sb="2" eb="3">
      <t>ヒ</t>
    </rPh>
    <phoneticPr fontId="1"/>
  </si>
  <si>
    <t xml:space="preserve"> 担当者署名</t>
    <rPh sb="1" eb="4">
      <t>タントウシャ</t>
    </rPh>
    <rPh sb="4" eb="6">
      <t>ショメイ</t>
    </rPh>
    <phoneticPr fontId="1"/>
  </si>
  <si>
    <t>\</t>
    <phoneticPr fontId="1"/>
  </si>
  <si>
    <t>研修代</t>
    <rPh sb="0" eb="2">
      <t>ケンシュウ</t>
    </rPh>
    <rPh sb="2" eb="3">
      <t>ダイ</t>
    </rPh>
    <phoneticPr fontId="1"/>
  </si>
  <si>
    <t>当番（集金・ブログ）</t>
    <rPh sb="0" eb="2">
      <t>トウバン</t>
    </rPh>
    <rPh sb="3" eb="5">
      <t>シュウキン</t>
    </rPh>
    <phoneticPr fontId="1"/>
  </si>
  <si>
    <t>氏名</t>
    <rPh sb="0" eb="2">
      <t>シメイ</t>
    </rPh>
    <phoneticPr fontId="1"/>
  </si>
  <si>
    <t>講師資料代</t>
    <rPh sb="0" eb="2">
      <t>コウシ</t>
    </rPh>
    <rPh sb="2" eb="4">
      <t>シリョウ</t>
    </rPh>
    <rPh sb="4" eb="5">
      <t>ダイ</t>
    </rPh>
    <phoneticPr fontId="1"/>
  </si>
  <si>
    <t>❖見学者がいる場合、当番は氏名欄に"見学者名" 研修代欄に"見学"と記する。</t>
    <phoneticPr fontId="11"/>
  </si>
  <si>
    <t>❖リーダーはゆうちょ銀行パソコン楽しみ隊口座に現金を振り込み会計にメールで報告する。</t>
    <phoneticPr fontId="11"/>
  </si>
  <si>
    <t xml:space="preserve"> 講師</t>
    <rPh sb="1" eb="3">
      <t>コウシ</t>
    </rPh>
    <phoneticPr fontId="1"/>
  </si>
  <si>
    <t>\</t>
    <phoneticPr fontId="11"/>
  </si>
  <si>
    <t xml:space="preserve"> 総出席者</t>
    <phoneticPr fontId="1"/>
  </si>
  <si>
    <t>計</t>
    <rPh sb="0" eb="1">
      <t>ケイ</t>
    </rPh>
    <phoneticPr fontId="11"/>
  </si>
  <si>
    <t>桒田 律子</t>
  </si>
  <si>
    <t>藤田 晴久</t>
  </si>
  <si>
    <t>大村 泰司</t>
  </si>
  <si>
    <t>金子 芳夫</t>
  </si>
  <si>
    <t>郡司 映子</t>
  </si>
  <si>
    <t>萩谷 時子</t>
  </si>
  <si>
    <t>川口 宏</t>
  </si>
  <si>
    <t>安部 秀子</t>
  </si>
  <si>
    <t>槇嶋 千鶴子</t>
  </si>
  <si>
    <t>仙石 和子</t>
  </si>
  <si>
    <t>丹内 正利</t>
  </si>
  <si>
    <t>河出 和恵</t>
  </si>
  <si>
    <t>川嶋 美知子</t>
  </si>
  <si>
    <t>佐藤 光男</t>
  </si>
  <si>
    <t>三輪 喜美</t>
  </si>
  <si>
    <t>窪田 富久子</t>
  </si>
  <si>
    <t>小林 聖子</t>
  </si>
  <si>
    <t>梅本 みね子</t>
  </si>
  <si>
    <t>坂本 久</t>
  </si>
  <si>
    <t>若崎 龍彦</t>
  </si>
  <si>
    <t>京田 三恵</t>
  </si>
  <si>
    <t>小西 秀子</t>
  </si>
  <si>
    <t>西野 雅実</t>
  </si>
  <si>
    <t>笹子 織江</t>
  </si>
  <si>
    <t>島田 祐子</t>
  </si>
  <si>
    <t>福田 郁子</t>
  </si>
  <si>
    <t>原 光江</t>
  </si>
  <si>
    <t>中野 義次正</t>
  </si>
  <si>
    <t>大藤 充子</t>
  </si>
  <si>
    <t>大比賀 友喜</t>
  </si>
  <si>
    <t>片野 征夫</t>
  </si>
  <si>
    <t>松浦 薫</t>
  </si>
  <si>
    <t>伝票No.</t>
    <rPh sb="0" eb="2">
      <t>デンピョウ</t>
    </rPh>
    <phoneticPr fontId="11"/>
  </si>
  <si>
    <t>文岡 由美</t>
  </si>
  <si>
    <t>山添 幸子</t>
  </si>
  <si>
    <t>中川 恵子</t>
  </si>
  <si>
    <t>名簿リスト</t>
  </si>
  <si>
    <t>https://pasotai.org/roster.html</t>
  </si>
  <si>
    <t>webクエリの更新</t>
    <rPh sb="7" eb="9">
      <t>コウシン</t>
    </rPh>
    <phoneticPr fontId="1"/>
  </si>
  <si>
    <t>[データ]タブ-[接続]グループ-[すべて接続]</t>
    <rPh sb="9" eb="11">
      <t>セツゾク</t>
    </rPh>
    <rPh sb="21" eb="23">
      <t>セツゾク</t>
    </rPh>
    <phoneticPr fontId="1"/>
  </si>
  <si>
    <t>山添</t>
  </si>
  <si>
    <t>仙石</t>
  </si>
  <si>
    <t>小西</t>
  </si>
  <si>
    <t>池田 富子</t>
  </si>
  <si>
    <t>松下 幸子</t>
  </si>
  <si>
    <t>天野 静枝</t>
  </si>
  <si>
    <t>安部</t>
  </si>
  <si>
    <t>郡司</t>
  </si>
  <si>
    <t>❖当番は報告書をコピーし、コピーと（原本）をリーダーに渡す。リーダーは会計担当者がい
　ない場合は、(原本)をメールボックス内のチーバー君のファイルに入れて置く。
　後日、会計が回収します。</t>
    <phoneticPr fontId="11"/>
  </si>
  <si>
    <t>陶守 美江</t>
  </si>
  <si>
    <t>宮元 嘉之</t>
  </si>
  <si>
    <t>板倉 博</t>
  </si>
  <si>
    <t>関谷 教子</t>
  </si>
  <si>
    <t>❖当番は集金の際、研修欄に500円と記入する。講師に資料代を支払い受領サインをもらう。
　他に支出項目があれば記入し、残高を確認、残金を集金袋に入れリーダーに渡す。</t>
    <phoneticPr fontId="11"/>
  </si>
  <si>
    <t>R6</t>
    <phoneticPr fontId="11"/>
  </si>
  <si>
    <t>R7</t>
    <phoneticPr fontId="11"/>
  </si>
  <si>
    <t>飯塚 三男</t>
  </si>
  <si>
    <t>宇宿 克子</t>
  </si>
  <si>
    <t>賀谷 真悟</t>
  </si>
  <si>
    <t>池端 友子</t>
  </si>
  <si>
    <t>堀口 勝</t>
  </si>
  <si>
    <t>都通 憲三郎</t>
  </si>
  <si>
    <t>福岡 徹郎</t>
  </si>
  <si>
    <t>中村 信江</t>
  </si>
  <si>
    <t>金子 良一</t>
  </si>
  <si>
    <t>肥後 邦彦</t>
  </si>
  <si>
    <t>廣田 惠子</t>
  </si>
  <si>
    <t>渡邊 良子</t>
  </si>
  <si>
    <t>佐藤</t>
  </si>
  <si>
    <t>川嶋</t>
  </si>
  <si>
    <t>小林</t>
  </si>
  <si>
    <t>大藤</t>
  </si>
  <si>
    <t>原</t>
  </si>
  <si>
    <t>　 　 月    日</t>
    <rPh sb="4" eb="5">
      <t>ツキ</t>
    </rPh>
    <rPh sb="9" eb="10">
      <t>ヒ</t>
    </rPh>
    <phoneticPr fontId="1"/>
  </si>
  <si>
    <t xml:space="preserve"> 第　　 回</t>
    <rPh sb="1" eb="2">
      <t>ダイ</t>
    </rPh>
    <rPh sb="5" eb="6">
      <t>カイ</t>
    </rPh>
    <phoneticPr fontId="1"/>
  </si>
  <si>
    <t xml:space="preserve">テーマ: </t>
    <phoneticPr fontId="11"/>
  </si>
  <si>
    <t>↑参加なら出席と記載</t>
    <rPh sb="1" eb="3">
      <t>サンカ</t>
    </rPh>
    <rPh sb="5" eb="7">
      <t>シュッセキ</t>
    </rPh>
    <rPh sb="8" eb="10">
      <t>キサイ</t>
    </rPh>
    <phoneticPr fontId="11"/>
  </si>
  <si>
    <t>　　　　名</t>
    <rPh sb="4" eb="5">
      <t>メイ</t>
    </rPh>
    <phoneticPr fontId="1"/>
  </si>
  <si>
    <t>　　　　　名</t>
    <rPh sb="5" eb="6">
      <t>ナ</t>
    </rPh>
    <phoneticPr fontId="11"/>
  </si>
  <si>
    <t>笹子 織江</t>
    <phoneticPr fontId="11"/>
  </si>
  <si>
    <t>金子</t>
    <rPh sb="0" eb="2">
      <t>カネコ</t>
    </rPh>
    <phoneticPr fontId="11"/>
  </si>
  <si>
    <t>金子 良一</t>
    <rPh sb="0" eb="2">
      <t>カネコ</t>
    </rPh>
    <rPh sb="3" eb="5">
      <t>リョウイチ</t>
    </rPh>
    <phoneticPr fontId="11"/>
  </si>
  <si>
    <t>笹子</t>
  </si>
  <si>
    <r>
      <t>2025(R7)年度</t>
    </r>
    <r>
      <rPr>
        <sz val="6"/>
        <color indexed="8"/>
        <rFont val="AR P丸ゴシック体M"/>
        <family val="3"/>
        <charset val="128"/>
      </rPr>
      <t xml:space="preserve"> </t>
    </r>
    <r>
      <rPr>
        <sz val="16"/>
        <color indexed="8"/>
        <rFont val="AR P丸ゴシック体M"/>
        <family val="3"/>
        <charset val="128"/>
      </rPr>
      <t>ホームページワークショップ</t>
    </r>
    <r>
      <rPr>
        <sz val="8"/>
        <color indexed="8"/>
        <rFont val="AR P丸ゴシック体M"/>
        <family val="3"/>
        <charset val="128"/>
      </rPr>
      <t xml:space="preserve"> </t>
    </r>
    <r>
      <rPr>
        <sz val="16"/>
        <color indexed="8"/>
        <rFont val="AR P丸ゴシック体M"/>
        <family val="3"/>
        <charset val="128"/>
      </rPr>
      <t xml:space="preserve">当番表  </t>
    </r>
    <rPh sb="25" eb="27">
      <t>トウバン</t>
    </rPh>
    <rPh sb="27" eb="2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</si>
</sst>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(aaa\)"/>
    <numFmt numFmtId="177" formatCode="0_ "/>
    <numFmt numFmtId="178" formatCode="ge"/>
    <numFmt numFmtId="179" formatCode="&quot;¥&quot;#,##0_);\(&quot;¥&quot;#,##0\)"/>
  </numFmts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AR P丸ゴシック体M"/>
      <family val="3"/>
      <charset val="128"/>
    </font>
    <font>
      <sz val="16"/>
      <color indexed="8"/>
      <name val="AR P丸ゴシック体M"/>
      <family val="3"/>
      <charset val="128"/>
    </font>
    <font>
      <sz val="14"/>
      <color indexed="8"/>
      <name val="AR P丸ゴシック体M"/>
      <family val="3"/>
      <charset val="128"/>
    </font>
    <font>
      <sz val="14"/>
      <name val="AR P丸ゴシック体M"/>
      <family val="3"/>
      <charset val="128"/>
    </font>
    <font>
      <vertAlign val="superscript"/>
      <sz val="14"/>
      <color indexed="8"/>
      <name val="AR P丸ゴシック体M"/>
      <family val="3"/>
      <charset val="128"/>
    </font>
    <font>
      <sz val="15"/>
      <color indexed="8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3"/>
      <color indexed="8"/>
      <name val="AR P丸ゴシック体M"/>
      <family val="3"/>
      <charset val="128"/>
    </font>
    <font>
      <sz val="13"/>
      <name val="AR P丸ゴシック体M"/>
      <family val="3"/>
      <charset val="128"/>
    </font>
    <font>
      <sz val="13"/>
      <color theme="1"/>
      <name val="AR P丸ゴシック体M"/>
      <family val="3"/>
      <charset val="128"/>
    </font>
    <font>
      <sz val="13"/>
      <color theme="1"/>
      <name val="ＭＳ Ｐゴシック"/>
      <family val="3"/>
      <charset val="128"/>
      <scheme val="minor"/>
    </font>
    <font>
      <strike/>
      <sz val="15"/>
      <color indexed="8"/>
      <name val="AR P丸ゴシック体M"/>
      <family val="3"/>
      <charset val="128"/>
    </font>
    <font>
      <sz val="8"/>
      <color indexed="8"/>
      <name val="AR P丸ゴシック体M"/>
      <family val="3"/>
      <charset val="128"/>
    </font>
    <font>
      <sz val="6"/>
      <color indexed="8"/>
      <name val="AR P丸ゴシック体M"/>
      <family val="3"/>
      <charset val="128"/>
    </font>
    <font>
      <sz val="12"/>
      <color theme="0" tint="-0.499984740745262"/>
      <name val="AR P丸ゴシック体M"/>
      <family val="3"/>
      <charset val="128"/>
    </font>
    <font>
      <sz val="14"/>
      <color theme="0" tint="-0.499984740745262"/>
      <name val="AR P丸ゴシック体M"/>
      <family val="3"/>
      <charset val="128"/>
    </font>
    <font>
      <sz val="11"/>
      <color theme="0" tint="-0.499984740745262"/>
      <name val="ＭＳ Ｐゴシック"/>
      <family val="3"/>
      <charset val="128"/>
      <scheme val="minor"/>
    </font>
    <font>
      <sz val="11"/>
      <color theme="0" tint="-0.499984740745262"/>
      <name val="AR P丸ゴシック体M"/>
      <family val="3"/>
      <charset val="128"/>
    </font>
    <font>
      <sz val="15"/>
      <color theme="0" tint="-0.499984740745262"/>
      <name val="AR P丸ゴシック体M"/>
      <family val="3"/>
      <charset val="128"/>
    </font>
    <font>
      <strike/>
      <sz val="11"/>
      <color theme="0" tint="-0.499984740745262"/>
      <name val="AR P丸ゴシック体M"/>
      <family val="3"/>
      <charset val="128"/>
    </font>
    <font>
      <strike/>
      <sz val="11"/>
      <color theme="0" tint="-0.49998474074526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10" fillId="0" borderId="7" xfId="0" applyFont="1" applyBorder="1">
      <alignment vertical="center"/>
    </xf>
    <xf numFmtId="0" fontId="4" fillId="0" borderId="8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8" fillId="0" borderId="0" xfId="0" applyFont="1">
      <alignment vertical="center"/>
    </xf>
    <xf numFmtId="178" fontId="6" fillId="0" borderId="4" xfId="0" applyNumberFormat="1" applyFont="1" applyBorder="1" applyAlignment="1">
      <alignment horizontal="right" vertical="center"/>
    </xf>
    <xf numFmtId="0" fontId="7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9" fillId="0" borderId="0" xfId="0" applyFont="1" applyAlignment="1">
      <alignment horizontal="center" vertical="center" textRotation="255"/>
    </xf>
    <xf numFmtId="0" fontId="10" fillId="0" borderId="13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0" xfId="0" applyFont="1">
      <alignment vertical="center"/>
    </xf>
    <xf numFmtId="0" fontId="10" fillId="0" borderId="11" xfId="0" applyFont="1" applyBorder="1">
      <alignment vertical="center"/>
    </xf>
    <xf numFmtId="0" fontId="4" fillId="0" borderId="13" xfId="0" applyFont="1" applyBorder="1" applyProtection="1">
      <alignment vertical="center"/>
      <protection locked="0"/>
    </xf>
    <xf numFmtId="177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Protection="1">
      <alignment vertical="center"/>
      <protection locked="0"/>
    </xf>
    <xf numFmtId="14" fontId="2" fillId="0" borderId="5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14" fontId="2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Alignment="1">
      <alignment horizontal="centerContinuous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1" applyFont="1" applyFill="1" applyAlignment="1">
      <alignment horizontal="left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179" fontId="7" fillId="0" borderId="6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Protection="1">
      <alignment vertical="center"/>
      <protection locked="0"/>
    </xf>
    <xf numFmtId="0" fontId="14" fillId="0" borderId="2" xfId="0" applyFont="1" applyBorder="1" applyProtection="1">
      <alignment vertical="center"/>
      <protection locked="0"/>
    </xf>
    <xf numFmtId="0" fontId="15" fillId="0" borderId="2" xfId="0" applyFont="1" applyBorder="1" applyProtection="1">
      <alignment vertical="center"/>
      <protection locked="0"/>
    </xf>
    <xf numFmtId="0" fontId="15" fillId="0" borderId="10" xfId="0" applyFont="1" applyBorder="1" applyProtection="1">
      <alignment vertical="center"/>
      <protection locked="0"/>
    </xf>
    <xf numFmtId="0" fontId="16" fillId="0" borderId="2" xfId="0" applyFont="1" applyBorder="1">
      <alignment vertical="center"/>
    </xf>
    <xf numFmtId="177" fontId="14" fillId="0" borderId="2" xfId="0" applyNumberFormat="1" applyFont="1" applyBorder="1" applyAlignment="1">
      <alignment horizontal="right" vertical="center"/>
    </xf>
    <xf numFmtId="177" fontId="14" fillId="0" borderId="2" xfId="0" applyNumberFormat="1" applyFont="1" applyBorder="1">
      <alignment vertical="center"/>
    </xf>
    <xf numFmtId="56" fontId="14" fillId="0" borderId="3" xfId="0" applyNumberFormat="1" applyFont="1" applyBorder="1" applyAlignment="1" applyProtection="1">
      <alignment horizontal="center" vertical="center"/>
      <protection locked="0"/>
    </xf>
    <xf numFmtId="176" fontId="14" fillId="0" borderId="5" xfId="0" applyNumberFormat="1" applyFont="1" applyBorder="1" applyAlignment="1">
      <alignment horizontal="left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14" fillId="0" borderId="19" xfId="0" applyFont="1" applyBorder="1" applyProtection="1">
      <alignment vertical="center"/>
      <protection locked="0"/>
    </xf>
    <xf numFmtId="177" fontId="14" fillId="0" borderId="1" xfId="0" applyNumberFormat="1" applyFont="1" applyBorder="1">
      <alignment vertical="center"/>
    </xf>
    <xf numFmtId="177" fontId="14" fillId="0" borderId="3" xfId="0" applyNumberFormat="1" applyFont="1" applyBorder="1">
      <alignment vertical="center"/>
    </xf>
    <xf numFmtId="0" fontId="19" fillId="0" borderId="2" xfId="0" applyFont="1" applyBorder="1" applyProtection="1">
      <alignment vertical="center"/>
      <protection locked="0"/>
    </xf>
    <xf numFmtId="0" fontId="9" fillId="0" borderId="17" xfId="0" applyFont="1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14" fillId="0" borderId="15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>
      <alignment horizontal="center" vertical="center"/>
    </xf>
    <xf numFmtId="0" fontId="14" fillId="0" borderId="12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 vertical="center"/>
    </xf>
    <xf numFmtId="0" fontId="14" fillId="0" borderId="13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textRotation="255"/>
    </xf>
    <xf numFmtId="0" fontId="22" fillId="0" borderId="23" xfId="0" applyFont="1" applyBorder="1" applyProtection="1">
      <alignment vertical="center"/>
      <protection locked="0"/>
    </xf>
    <xf numFmtId="0" fontId="22" fillId="0" borderId="24" xfId="0" applyFont="1" applyBorder="1" applyProtection="1">
      <alignment vertical="center"/>
      <protection locked="0"/>
    </xf>
    <xf numFmtId="179" fontId="22" fillId="0" borderId="23" xfId="0" applyNumberFormat="1" applyFont="1" applyBorder="1" applyAlignment="1" applyProtection="1">
      <alignment horizontal="left" vertical="center"/>
      <protection locked="0"/>
    </xf>
    <xf numFmtId="0" fontId="23" fillId="0" borderId="18" xfId="0" applyFont="1" applyBorder="1" applyAlignment="1">
      <alignment horizontal="center" vertical="center" textRotation="255"/>
    </xf>
    <xf numFmtId="0" fontId="21" fillId="0" borderId="14" xfId="0" applyFont="1" applyBorder="1" applyAlignment="1" applyProtection="1">
      <alignment horizontal="left" vertical="center"/>
      <protection locked="0"/>
    </xf>
    <xf numFmtId="0" fontId="22" fillId="0" borderId="25" xfId="0" applyFont="1" applyBorder="1" applyProtection="1">
      <alignment vertical="center"/>
      <protection locked="0"/>
    </xf>
    <xf numFmtId="0" fontId="24" fillId="0" borderId="1" xfId="0" applyFont="1" applyBorder="1" applyProtection="1">
      <alignment vertical="center"/>
      <protection locked="0"/>
    </xf>
    <xf numFmtId="0" fontId="22" fillId="0" borderId="1" xfId="0" applyFont="1" applyBorder="1" applyProtection="1">
      <alignment vertical="center"/>
      <protection locked="0"/>
    </xf>
    <xf numFmtId="179" fontId="25" fillId="0" borderId="9" xfId="0" applyNumberFormat="1" applyFont="1" applyBorder="1" applyProtection="1">
      <alignment vertical="center"/>
      <protection locked="0"/>
    </xf>
    <xf numFmtId="0" fontId="21" fillId="0" borderId="5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horizontal="left" vertical="center"/>
      <protection locked="0"/>
    </xf>
    <xf numFmtId="179" fontId="25" fillId="0" borderId="5" xfId="0" applyNumberFormat="1" applyFont="1" applyBorder="1" applyProtection="1">
      <alignment vertical="center"/>
      <protection locked="0"/>
    </xf>
    <xf numFmtId="0" fontId="22" fillId="0" borderId="11" xfId="0" applyFont="1" applyBorder="1" applyProtection="1">
      <alignment vertical="center"/>
      <protection locked="0"/>
    </xf>
    <xf numFmtId="179" fontId="25" fillId="0" borderId="2" xfId="0" applyNumberFormat="1" applyFont="1" applyBorder="1" applyProtection="1">
      <alignment vertical="center"/>
      <protection locked="0"/>
    </xf>
    <xf numFmtId="0" fontId="23" fillId="0" borderId="26" xfId="0" applyFont="1" applyBorder="1" applyAlignment="1">
      <alignment horizontal="center" vertical="center" textRotation="255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179" fontId="25" fillId="0" borderId="27" xfId="0" applyNumberFormat="1" applyFont="1" applyBorder="1" applyProtection="1">
      <alignment vertical="center"/>
      <protection locked="0"/>
    </xf>
    <xf numFmtId="0" fontId="22" fillId="0" borderId="28" xfId="0" applyFont="1" applyBorder="1" applyAlignment="1" applyProtection="1">
      <alignment horizontal="left" vertical="center"/>
      <protection locked="0"/>
    </xf>
    <xf numFmtId="0" fontId="25" fillId="0" borderId="28" xfId="0" applyFont="1" applyBorder="1" applyProtection="1">
      <alignment vertical="center"/>
      <protection locked="0"/>
    </xf>
    <xf numFmtId="179" fontId="25" fillId="0" borderId="28" xfId="0" applyNumberFormat="1" applyFont="1" applyBorder="1" applyProtection="1">
      <alignment vertical="center"/>
      <protection locked="0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16</xdr:row>
      <xdr:rowOff>38099</xdr:rowOff>
    </xdr:from>
    <xdr:ext cx="400051" cy="133370"/>
    <xdr:sp macro="" textlink="">
      <xdr:nvSpPr>
        <xdr:cNvPr id="2" name="テキスト ボックス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29050" y="3762374"/>
          <a:ext cx="400051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800" spc="-100" baseline="0">
              <a:solidFill>
                <a:sysClr val="windowText" lastClr="000000"/>
              </a:solidFill>
            </a:rPr>
            <a:t>以下予定</a:t>
          </a:r>
          <a:endParaRPr kumimoji="1" lang="ja-JP" altLang="en-US" sz="800" spc="-100" baseline="0">
            <a:solidFill>
              <a:schemeClr val="bg1"/>
            </a:solidFill>
          </a:endParaRPr>
        </a:p>
      </xdr:txBody>
    </xdr:sp>
    <xdr:clientData/>
  </xdr:oneCellAnchor>
  <xdr:twoCellAnchor>
    <xdr:from>
      <xdr:col>0</xdr:col>
      <xdr:colOff>0</xdr:colOff>
      <xdr:row>26</xdr:row>
      <xdr:rowOff>228600</xdr:rowOff>
    </xdr:from>
    <xdr:to>
      <xdr:col>4</xdr:col>
      <xdr:colOff>22860</xdr:colOff>
      <xdr:row>34</xdr:row>
      <xdr:rowOff>7620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 bwMode="auto">
        <a:xfrm>
          <a:off x="0" y="6469380"/>
          <a:ext cx="2941320" cy="185166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chemeClr val="tx1">
              <a:lumMod val="50000"/>
              <a:lumOff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30480</xdr:colOff>
      <xdr:row>27</xdr:row>
      <xdr:rowOff>15240</xdr:rowOff>
    </xdr:from>
    <xdr:to>
      <xdr:col>3</xdr:col>
      <xdr:colOff>1150620</xdr:colOff>
      <xdr:row>34</xdr:row>
      <xdr:rowOff>15240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 bwMode="auto">
        <a:xfrm flipH="1">
          <a:off x="30480" y="6507480"/>
          <a:ext cx="2880360" cy="182118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chemeClr val="tx1">
              <a:lumMod val="50000"/>
              <a:lumOff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queryTables/queryTable1.xml><?xml version="1.0" encoding="utf-8"?>
<queryTable xmlns="http://schemas.openxmlformats.org/spreadsheetml/2006/main" name="roster" connectionId="1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0"/>
  <sheetViews>
    <sheetView showGridLines="0" showRowColHeaders="0" tabSelected="1" zoomScaleNormal="100" zoomScalePageLayoutView="75" workbookViewId="0"/>
  </sheetViews>
  <sheetFormatPr defaultColWidth="0" defaultRowHeight="13.2" zeroHeight="1"/>
  <cols>
    <col min="1" max="1" width="3.6640625" style="10" customWidth="1"/>
    <col min="2" max="2" width="5.109375" style="10" customWidth="1"/>
    <col min="3" max="4" width="16.88671875" style="10" customWidth="1"/>
    <col min="5" max="5" width="2.109375" style="10" customWidth="1"/>
    <col min="6" max="6" width="5.109375" style="10" customWidth="1"/>
    <col min="7" max="7" width="4.109375" style="10" customWidth="1"/>
    <col min="8" max="8" width="12.6640625" style="10" customWidth="1"/>
    <col min="9" max="9" width="6.33203125" style="10" customWidth="1"/>
    <col min="10" max="10" width="14.88671875" style="15" customWidth="1"/>
    <col min="11" max="11" width="1.88671875" style="10" customWidth="1"/>
    <col min="12" max="16384" width="9" style="10" hidden="1"/>
  </cols>
  <sheetData>
    <row r="1" spans="1:10" ht="23.4" customHeight="1">
      <c r="I1" s="26" t="s">
        <v>62</v>
      </c>
      <c r="J1" s="27"/>
    </row>
    <row r="2" spans="1:10" ht="21.9" customHeight="1">
      <c r="A2" s="30" t="s">
        <v>113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8.25" customHeight="1">
      <c r="B3" s="3"/>
      <c r="C3" s="3"/>
      <c r="D3" s="3"/>
      <c r="E3" s="3"/>
      <c r="F3" s="3"/>
      <c r="G3" s="3"/>
      <c r="H3" s="3"/>
      <c r="I3" s="3"/>
      <c r="J3" s="13"/>
    </row>
    <row r="4" spans="1:10" s="5" customFormat="1" ht="16.2">
      <c r="A4" s="35" t="s">
        <v>105</v>
      </c>
      <c r="B4" s="28"/>
      <c r="C4" s="74"/>
      <c r="D4" s="75"/>
      <c r="E4" s="75"/>
      <c r="F4" s="75"/>
      <c r="G4" s="75"/>
      <c r="H4" s="75"/>
      <c r="I4" s="75"/>
      <c r="J4" s="75"/>
    </row>
    <row r="5" spans="1:10" ht="8.25" customHeight="1">
      <c r="B5" s="32"/>
      <c r="C5" s="32"/>
      <c r="D5" s="32"/>
      <c r="E5" s="32"/>
      <c r="F5" s="33"/>
      <c r="G5" s="32"/>
      <c r="H5" s="32"/>
      <c r="I5" s="32"/>
      <c r="J5" s="32"/>
    </row>
    <row r="6" spans="1:10" ht="23.4" customHeight="1">
      <c r="B6" s="3"/>
      <c r="C6" s="8" t="s">
        <v>103</v>
      </c>
      <c r="D6" s="3"/>
      <c r="E6" s="9"/>
      <c r="F6" s="9"/>
      <c r="G6" s="76" t="s">
        <v>104</v>
      </c>
      <c r="H6" s="76"/>
      <c r="I6" s="9"/>
      <c r="J6" s="29"/>
    </row>
    <row r="7" spans="1:10" ht="9.6" customHeight="1">
      <c r="B7" s="3"/>
      <c r="C7" s="34"/>
      <c r="D7" s="3"/>
      <c r="E7" s="3"/>
      <c r="F7" s="3"/>
      <c r="G7" s="3"/>
      <c r="H7" s="3"/>
      <c r="I7" s="3"/>
      <c r="J7" s="13"/>
    </row>
    <row r="8" spans="1:10" ht="25.5" customHeight="1">
      <c r="A8" s="65" t="s">
        <v>11</v>
      </c>
      <c r="B8" s="58" t="s">
        <v>3</v>
      </c>
      <c r="C8" s="38" t="s">
        <v>15</v>
      </c>
      <c r="D8" s="57" t="s">
        <v>20</v>
      </c>
      <c r="E8" s="4"/>
      <c r="F8" s="81" t="s">
        <v>21</v>
      </c>
      <c r="G8" s="82"/>
      <c r="H8" s="82"/>
      <c r="I8" s="82"/>
      <c r="J8" s="83"/>
    </row>
    <row r="9" spans="1:10" ht="20.100000000000001" customHeight="1">
      <c r="A9" s="66"/>
      <c r="B9" s="62">
        <v>1</v>
      </c>
      <c r="C9" s="41" t="s">
        <v>34</v>
      </c>
      <c r="D9" s="59"/>
      <c r="E9" s="9"/>
      <c r="F9" s="40" t="s">
        <v>0</v>
      </c>
      <c r="G9" s="84" t="s">
        <v>17</v>
      </c>
      <c r="H9" s="85"/>
      <c r="I9" s="86"/>
      <c r="J9" s="40" t="s">
        <v>13</v>
      </c>
    </row>
    <row r="10" spans="1:10" ht="20.100000000000001" customHeight="1">
      <c r="A10" s="66"/>
      <c r="B10" s="63">
        <f>IF(C10="","",B9+1)</f>
        <v>2</v>
      </c>
      <c r="C10" s="42" t="s">
        <v>37</v>
      </c>
      <c r="D10" s="59"/>
      <c r="E10" s="9"/>
      <c r="F10" s="46">
        <v>1</v>
      </c>
      <c r="G10" s="11" t="s">
        <v>84</v>
      </c>
      <c r="H10" s="48">
        <v>45761</v>
      </c>
      <c r="I10" s="49">
        <f t="shared" ref="I10:I14" si="0">IF(H10="","",H10)</f>
        <v>45761</v>
      </c>
      <c r="J10" s="50" t="s">
        <v>77</v>
      </c>
    </row>
    <row r="11" spans="1:10" ht="20.100000000000001" customHeight="1">
      <c r="A11" s="66"/>
      <c r="B11" s="63">
        <f t="shared" ref="B11:B24" si="1">IF(C11="","",B10+1)</f>
        <v>3</v>
      </c>
      <c r="C11" s="43" t="s">
        <v>51</v>
      </c>
      <c r="D11" s="59"/>
      <c r="E11" s="9"/>
      <c r="F11" s="47">
        <f t="shared" ref="F11:F13" si="2">IF(H11="","",F10+1)</f>
        <v>2</v>
      </c>
      <c r="G11" s="11" t="str">
        <f>IF(H11="","",IF(YEAR(H10)=YEAR(H11),"",H11))</f>
        <v/>
      </c>
      <c r="H11" s="48">
        <v>45796</v>
      </c>
      <c r="I11" s="49">
        <f t="shared" si="0"/>
        <v>45796</v>
      </c>
      <c r="J11" s="50" t="s">
        <v>76</v>
      </c>
    </row>
    <row r="12" spans="1:10" ht="20.100000000000001" customHeight="1">
      <c r="A12" s="66"/>
      <c r="B12" s="63">
        <f t="shared" si="1"/>
        <v>4</v>
      </c>
      <c r="C12" s="43" t="s">
        <v>39</v>
      </c>
      <c r="D12" s="59"/>
      <c r="E12" s="9"/>
      <c r="F12" s="47">
        <f t="shared" si="2"/>
        <v>3</v>
      </c>
      <c r="G12" s="11" t="str">
        <f t="shared" ref="G12:G14" si="3">IF(H12="","",IF(YEAR(H11)=YEAR(H12),"",H12))</f>
        <v/>
      </c>
      <c r="H12" s="48">
        <v>45824</v>
      </c>
      <c r="I12" s="49">
        <f t="shared" si="0"/>
        <v>45824</v>
      </c>
      <c r="J12" s="50" t="s">
        <v>72</v>
      </c>
    </row>
    <row r="13" spans="1:10" ht="20.100000000000001" customHeight="1">
      <c r="A13" s="66"/>
      <c r="B13" s="63">
        <f t="shared" si="1"/>
        <v>5</v>
      </c>
      <c r="C13" s="42" t="s">
        <v>64</v>
      </c>
      <c r="D13" s="60"/>
      <c r="E13" s="9"/>
      <c r="F13" s="47">
        <f t="shared" si="2"/>
        <v>4</v>
      </c>
      <c r="G13" s="11" t="str">
        <f t="shared" si="3"/>
        <v/>
      </c>
      <c r="H13" s="48">
        <v>45859</v>
      </c>
      <c r="I13" s="49">
        <f t="shared" si="0"/>
        <v>45859</v>
      </c>
      <c r="J13" s="50" t="s">
        <v>71</v>
      </c>
    </row>
    <row r="14" spans="1:10" ht="20.100000000000001" customHeight="1">
      <c r="A14" s="66"/>
      <c r="B14" s="63">
        <f t="shared" si="1"/>
        <v>6</v>
      </c>
      <c r="C14" s="44" t="s">
        <v>43</v>
      </c>
      <c r="D14" s="60"/>
      <c r="E14" s="9"/>
      <c r="F14" s="47">
        <f t="shared" ref="F14" si="4">IF(H14="","",F13+1)</f>
        <v>5</v>
      </c>
      <c r="G14" s="11" t="str">
        <f t="shared" si="3"/>
        <v/>
      </c>
      <c r="H14" s="48">
        <v>45887</v>
      </c>
      <c r="I14" s="49">
        <f t="shared" si="0"/>
        <v>45887</v>
      </c>
      <c r="J14" s="50" t="s">
        <v>70</v>
      </c>
    </row>
    <row r="15" spans="1:10" ht="20.100000000000001" customHeight="1">
      <c r="A15" s="66"/>
      <c r="B15" s="63">
        <f t="shared" si="1"/>
        <v>7</v>
      </c>
      <c r="C15" s="45" t="s">
        <v>52</v>
      </c>
      <c r="D15" s="60"/>
      <c r="E15" s="9"/>
      <c r="F15" s="47">
        <f t="shared" ref="F15:F26" si="5">IF(H15="","",F14+1)</f>
        <v>6</v>
      </c>
      <c r="G15" s="11" t="str">
        <f t="shared" ref="G15:G26" si="6">IF(H15="","",IF(YEAR(H14)=YEAR(H15),"",H15))</f>
        <v/>
      </c>
      <c r="H15" s="48">
        <v>45915</v>
      </c>
      <c r="I15" s="49">
        <f t="shared" ref="I15:I26" si="7">IF(H15="","",H15)</f>
        <v>45915</v>
      </c>
      <c r="J15" s="50" t="s">
        <v>98</v>
      </c>
    </row>
    <row r="16" spans="1:10" ht="20.100000000000001" customHeight="1">
      <c r="A16" s="66"/>
      <c r="B16" s="63">
        <f t="shared" si="1"/>
        <v>8</v>
      </c>
      <c r="C16" s="41" t="s">
        <v>42</v>
      </c>
      <c r="D16" s="42"/>
      <c r="E16" s="9"/>
      <c r="F16" s="47">
        <f t="shared" si="5"/>
        <v>7</v>
      </c>
      <c r="G16" s="11" t="str">
        <f t="shared" si="6"/>
        <v/>
      </c>
      <c r="H16" s="48">
        <v>45943</v>
      </c>
      <c r="I16" s="49">
        <f t="shared" si="7"/>
        <v>45943</v>
      </c>
      <c r="J16" s="50" t="s">
        <v>99</v>
      </c>
    </row>
    <row r="17" spans="1:10" ht="20.100000000000001" customHeight="1">
      <c r="A17" s="66"/>
      <c r="B17" s="63">
        <f t="shared" si="1"/>
        <v>9</v>
      </c>
      <c r="C17" s="45" t="s">
        <v>46</v>
      </c>
      <c r="D17" s="42"/>
      <c r="E17" s="9"/>
      <c r="F17" s="47">
        <f t="shared" si="5"/>
        <v>8</v>
      </c>
      <c r="G17" s="11" t="str">
        <f t="shared" si="6"/>
        <v/>
      </c>
      <c r="H17" s="48">
        <v>45978</v>
      </c>
      <c r="I17" s="49">
        <f t="shared" si="7"/>
        <v>45978</v>
      </c>
      <c r="J17" s="50" t="s">
        <v>100</v>
      </c>
    </row>
    <row r="18" spans="1:10" ht="20.100000000000001" customHeight="1">
      <c r="A18" s="66"/>
      <c r="B18" s="63">
        <f t="shared" si="1"/>
        <v>10</v>
      </c>
      <c r="C18" s="42" t="s">
        <v>58</v>
      </c>
      <c r="D18" s="42"/>
      <c r="E18" s="9"/>
      <c r="F18" s="47">
        <f t="shared" si="5"/>
        <v>9</v>
      </c>
      <c r="G18" s="11" t="str">
        <f t="shared" si="6"/>
        <v/>
      </c>
      <c r="H18" s="48">
        <v>46006</v>
      </c>
      <c r="I18" s="49">
        <f t="shared" si="7"/>
        <v>46006</v>
      </c>
      <c r="J18" s="50" t="s">
        <v>101</v>
      </c>
    </row>
    <row r="19" spans="1:10" ht="20.100000000000001" customHeight="1">
      <c r="A19" s="66"/>
      <c r="B19" s="63">
        <f t="shared" si="1"/>
        <v>11</v>
      </c>
      <c r="C19" s="42" t="s">
        <v>56</v>
      </c>
      <c r="D19" s="42"/>
      <c r="E19" s="9"/>
      <c r="F19" s="47">
        <f t="shared" si="5"/>
        <v>10</v>
      </c>
      <c r="G19" s="11" t="s">
        <v>85</v>
      </c>
      <c r="H19" s="48">
        <v>46041</v>
      </c>
      <c r="I19" s="49">
        <f t="shared" si="7"/>
        <v>46041</v>
      </c>
      <c r="J19" s="50" t="s">
        <v>102</v>
      </c>
    </row>
    <row r="20" spans="1:10" ht="20.100000000000001" customHeight="1">
      <c r="A20" s="66"/>
      <c r="B20" s="63">
        <f t="shared" si="1"/>
        <v>12</v>
      </c>
      <c r="C20" s="42" t="s">
        <v>80</v>
      </c>
      <c r="D20" s="42"/>
      <c r="E20" s="9"/>
      <c r="F20" s="47">
        <f t="shared" si="5"/>
        <v>11</v>
      </c>
      <c r="G20" s="11" t="str">
        <f t="shared" si="6"/>
        <v/>
      </c>
      <c r="H20" s="48">
        <v>46069</v>
      </c>
      <c r="I20" s="49">
        <f t="shared" si="7"/>
        <v>46069</v>
      </c>
      <c r="J20" s="50" t="s">
        <v>112</v>
      </c>
    </row>
    <row r="21" spans="1:10" ht="20.100000000000001" customHeight="1">
      <c r="A21" s="66"/>
      <c r="B21" s="63">
        <v>13</v>
      </c>
      <c r="C21" s="42" t="s">
        <v>109</v>
      </c>
      <c r="D21" s="42"/>
      <c r="E21" s="9"/>
      <c r="F21" s="47">
        <f t="shared" si="5"/>
        <v>12</v>
      </c>
      <c r="G21" s="11" t="str">
        <f t="shared" si="6"/>
        <v/>
      </c>
      <c r="H21" s="48">
        <v>46097</v>
      </c>
      <c r="I21" s="49">
        <f t="shared" si="7"/>
        <v>46097</v>
      </c>
      <c r="J21" s="50" t="s">
        <v>110</v>
      </c>
    </row>
    <row r="22" spans="1:10" ht="20.100000000000001" customHeight="1">
      <c r="A22" s="66"/>
      <c r="B22" s="63">
        <v>14</v>
      </c>
      <c r="C22" s="42" t="s">
        <v>111</v>
      </c>
      <c r="D22" s="42"/>
      <c r="E22" s="9"/>
      <c r="F22" s="47"/>
      <c r="G22" s="11"/>
      <c r="H22" s="48"/>
      <c r="I22" s="49"/>
      <c r="J22" s="50"/>
    </row>
    <row r="23" spans="1:10" ht="20.100000000000001" customHeight="1">
      <c r="A23" s="66"/>
      <c r="B23" s="63" t="str">
        <f t="shared" si="1"/>
        <v/>
      </c>
      <c r="C23" s="42"/>
      <c r="D23" s="42"/>
      <c r="E23" s="9"/>
      <c r="F23" s="47"/>
      <c r="G23" s="11"/>
      <c r="H23" s="48"/>
      <c r="I23" s="49"/>
      <c r="J23" s="50"/>
    </row>
    <row r="24" spans="1:10" ht="20.100000000000001" customHeight="1">
      <c r="A24" s="66"/>
      <c r="B24" s="63" t="str">
        <f t="shared" si="1"/>
        <v/>
      </c>
      <c r="C24" s="42"/>
      <c r="D24" s="64" t="s">
        <v>106</v>
      </c>
      <c r="E24" s="9"/>
      <c r="F24" s="47" t="str">
        <f>IF(H24="","",F21+1)</f>
        <v/>
      </c>
      <c r="G24" s="11" t="str">
        <f>IF(H24="","",IF(YEAR(H21)=YEAR(H24),"",H24))</f>
        <v/>
      </c>
      <c r="H24" s="48"/>
      <c r="I24" s="49" t="str">
        <f t="shared" si="7"/>
        <v/>
      </c>
      <c r="J24" s="50"/>
    </row>
    <row r="25" spans="1:10" ht="20.100000000000001" customHeight="1" thickBot="1">
      <c r="A25" s="66"/>
      <c r="B25" s="25" t="s">
        <v>29</v>
      </c>
      <c r="C25" s="7"/>
      <c r="D25" s="61" t="s">
        <v>107</v>
      </c>
      <c r="E25" s="9"/>
      <c r="F25" s="47" t="str">
        <f t="shared" si="5"/>
        <v/>
      </c>
      <c r="G25" s="11" t="str">
        <f t="shared" si="6"/>
        <v/>
      </c>
      <c r="H25" s="48"/>
      <c r="I25" s="49" t="str">
        <f t="shared" si="7"/>
        <v/>
      </c>
      <c r="J25" s="50"/>
    </row>
    <row r="26" spans="1:10" ht="20.100000000000001" customHeight="1" thickTop="1">
      <c r="A26" s="67"/>
      <c r="B26" s="77" t="s">
        <v>1</v>
      </c>
      <c r="C26" s="78"/>
      <c r="D26" s="39" t="s">
        <v>19</v>
      </c>
      <c r="E26" s="9"/>
      <c r="F26" s="47" t="str">
        <f t="shared" si="5"/>
        <v/>
      </c>
      <c r="G26" s="11" t="str">
        <f t="shared" si="6"/>
        <v/>
      </c>
      <c r="H26" s="48"/>
      <c r="I26" s="49" t="str">
        <f t="shared" si="7"/>
        <v/>
      </c>
      <c r="J26" s="50"/>
    </row>
    <row r="27" spans="1:10" ht="20.100000000000001" customHeight="1">
      <c r="A27" s="17"/>
      <c r="B27" s="16"/>
      <c r="C27" s="9"/>
      <c r="D27" s="9"/>
      <c r="E27" s="9"/>
      <c r="F27" s="4"/>
      <c r="G27" s="4"/>
      <c r="H27" s="4"/>
      <c r="I27" s="4"/>
      <c r="J27" s="14"/>
    </row>
    <row r="28" spans="1:10" ht="20.100000000000001" customHeight="1">
      <c r="A28" s="93" t="s">
        <v>12</v>
      </c>
      <c r="B28" s="94" t="s">
        <v>23</v>
      </c>
      <c r="C28" s="95"/>
      <c r="D28" s="96">
        <v>1000</v>
      </c>
      <c r="E28" s="4"/>
      <c r="F28" s="26" t="s">
        <v>26</v>
      </c>
      <c r="G28" s="52"/>
      <c r="H28" s="52"/>
      <c r="I28" s="89"/>
      <c r="J28" s="90"/>
    </row>
    <row r="29" spans="1:10" ht="20.100000000000001" customHeight="1">
      <c r="A29" s="97"/>
      <c r="B29" s="98" t="s">
        <v>10</v>
      </c>
      <c r="C29" s="98"/>
      <c r="D29" s="99"/>
      <c r="E29" s="4"/>
      <c r="F29" s="53" t="s">
        <v>9</v>
      </c>
      <c r="G29" s="20"/>
      <c r="H29" s="18"/>
      <c r="I29" s="91" t="s">
        <v>52</v>
      </c>
      <c r="J29" s="92"/>
    </row>
    <row r="30" spans="1:10" ht="20.100000000000001" customHeight="1">
      <c r="A30" s="97"/>
      <c r="B30" s="100"/>
      <c r="C30" s="101"/>
      <c r="D30" s="102"/>
      <c r="E30" s="9"/>
      <c r="F30" s="54"/>
      <c r="G30" s="22"/>
      <c r="H30" s="22"/>
      <c r="I30" s="68"/>
      <c r="J30" s="69"/>
    </row>
    <row r="31" spans="1:10" ht="20.100000000000001" customHeight="1">
      <c r="A31" s="97"/>
      <c r="B31" s="103"/>
      <c r="C31" s="104"/>
      <c r="D31" s="105" t="s">
        <v>27</v>
      </c>
      <c r="E31" s="9"/>
      <c r="F31" s="55"/>
      <c r="G31" s="21"/>
      <c r="H31" s="19"/>
      <c r="I31" s="70"/>
      <c r="J31" s="71"/>
    </row>
    <row r="32" spans="1:10" ht="20.100000000000001" customHeight="1">
      <c r="A32" s="97"/>
      <c r="B32" s="106"/>
      <c r="C32" s="106"/>
      <c r="D32" s="107" t="s">
        <v>27</v>
      </c>
      <c r="E32" s="9"/>
      <c r="F32" s="53" t="s">
        <v>2</v>
      </c>
      <c r="G32" s="23"/>
      <c r="H32" s="24"/>
      <c r="I32" s="70" t="s">
        <v>36</v>
      </c>
      <c r="J32" s="71"/>
    </row>
    <row r="33" spans="1:10" ht="20.100000000000001" customHeight="1" thickBot="1">
      <c r="A33" s="108"/>
      <c r="B33" s="109" t="s">
        <v>16</v>
      </c>
      <c r="C33" s="110"/>
      <c r="D33" s="111" t="s">
        <v>27</v>
      </c>
      <c r="E33" s="12"/>
      <c r="F33" s="56" t="s">
        <v>28</v>
      </c>
      <c r="G33" s="6"/>
      <c r="H33" s="7"/>
      <c r="I33" s="87" t="s">
        <v>108</v>
      </c>
      <c r="J33" s="88"/>
    </row>
    <row r="34" spans="1:10" ht="24.9" customHeight="1" thickTop="1">
      <c r="A34" s="112" t="s">
        <v>14</v>
      </c>
      <c r="B34" s="113"/>
      <c r="C34" s="113"/>
      <c r="D34" s="114"/>
      <c r="E34" s="12"/>
      <c r="F34" s="51" t="s">
        <v>18</v>
      </c>
      <c r="G34" s="51"/>
      <c r="H34" s="51"/>
      <c r="I34" s="79"/>
      <c r="J34" s="80"/>
    </row>
    <row r="35" spans="1:10" ht="12" customHeight="1">
      <c r="J35" s="10"/>
    </row>
    <row r="36" spans="1:10" ht="30" customHeight="1">
      <c r="A36" s="115" t="s">
        <v>83</v>
      </c>
      <c r="B36" s="116"/>
      <c r="C36" s="116"/>
      <c r="D36" s="116"/>
      <c r="E36" s="116"/>
      <c r="F36" s="116"/>
      <c r="G36" s="116"/>
      <c r="H36" s="116"/>
      <c r="I36" s="116"/>
      <c r="J36" s="116"/>
    </row>
    <row r="37" spans="1:10" ht="45" customHeight="1">
      <c r="A37" s="115" t="s">
        <v>78</v>
      </c>
      <c r="B37" s="116"/>
      <c r="C37" s="116"/>
      <c r="D37" s="116"/>
      <c r="E37" s="116"/>
      <c r="F37" s="116"/>
      <c r="G37" s="116"/>
      <c r="H37" s="116"/>
      <c r="I37" s="116"/>
      <c r="J37" s="116"/>
    </row>
    <row r="38" spans="1:10" ht="17.100000000000001" customHeight="1">
      <c r="A38" s="72" t="s">
        <v>24</v>
      </c>
      <c r="B38" s="73"/>
      <c r="C38" s="73"/>
      <c r="D38" s="73"/>
      <c r="E38" s="73"/>
      <c r="F38" s="73"/>
      <c r="G38" s="73"/>
      <c r="H38" s="73"/>
      <c r="I38" s="73"/>
      <c r="J38" s="73"/>
    </row>
    <row r="39" spans="1:10" ht="17.100000000000001" customHeight="1">
      <c r="A39" s="117" t="s">
        <v>25</v>
      </c>
      <c r="B39" s="118"/>
      <c r="C39" s="118"/>
      <c r="D39" s="118"/>
      <c r="E39" s="118"/>
      <c r="F39" s="118"/>
      <c r="G39" s="118"/>
      <c r="H39" s="118"/>
      <c r="I39" s="118"/>
      <c r="J39" s="118"/>
    </row>
    <row r="40" spans="1:10"/>
  </sheetData>
  <sheetProtection selectLockedCells="1"/>
  <mergeCells count="21">
    <mergeCell ref="C4:J4"/>
    <mergeCell ref="G6:H6"/>
    <mergeCell ref="B26:C26"/>
    <mergeCell ref="I34:J34"/>
    <mergeCell ref="F8:J8"/>
    <mergeCell ref="G9:I9"/>
    <mergeCell ref="B31:C31"/>
    <mergeCell ref="I32:J32"/>
    <mergeCell ref="B33:C33"/>
    <mergeCell ref="I33:J33"/>
    <mergeCell ref="B29:C29"/>
    <mergeCell ref="I28:J28"/>
    <mergeCell ref="I29:J29"/>
    <mergeCell ref="A8:A26"/>
    <mergeCell ref="A28:A33"/>
    <mergeCell ref="A39:J39"/>
    <mergeCell ref="I30:J30"/>
    <mergeCell ref="A36:J36"/>
    <mergeCell ref="A37:J37"/>
    <mergeCell ref="I31:J31"/>
    <mergeCell ref="A38:J38"/>
  </mergeCells>
  <phoneticPr fontId="11"/>
  <conditionalFormatting sqref="G10:G26">
    <cfRule type="expression" dxfId="1" priority="2" stopIfTrue="1">
      <formula>$G10&lt;TODAY()</formula>
    </cfRule>
  </conditionalFormatting>
  <conditionalFormatting sqref="G10:H26">
    <cfRule type="expression" dxfId="0" priority="1" stopIfTrue="1">
      <formula>$H10&lt;TODAY()</formula>
    </cfRule>
  </conditionalFormatting>
  <dataValidations count="3">
    <dataValidation type="list" allowBlank="1" sqref="C27 I28:J32 C9:C24">
      <formula1>listname</formula1>
    </dataValidation>
    <dataValidation type="list" allowBlank="1" sqref="J10:J26">
      <formula1>listput</formula1>
    </dataValidation>
    <dataValidation allowBlank="1" sqref="C25"/>
  </dataValidations>
  <printOptions horizontalCentered="1"/>
  <pageMargins left="0.59055118110236227" right="0.39370078740157483" top="1.299212598425197" bottom="0.74803149606299213" header="0.62992125984251968" footer="0.31496062992125984"/>
  <pageSetup paperSize="9" scale="94" orientation="portrait" horizontalDpi="4294967293" verticalDpi="4294967293" r:id="rId1"/>
  <headerFooter>
    <oddHeader>&amp;R&amp;"AR P丸ゴシック体M,標準"&amp;10NPO法人パソコン楽しみ隊
改 20190401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01"/>
  <sheetViews>
    <sheetView workbookViewId="0"/>
  </sheetViews>
  <sheetFormatPr defaultRowHeight="13.2"/>
  <cols>
    <col min="3" max="3" width="12.33203125" customWidth="1"/>
  </cols>
  <sheetData>
    <row r="1" spans="1:12">
      <c r="A1" s="2" t="s">
        <v>4</v>
      </c>
      <c r="B1" s="1"/>
      <c r="C1" s="1" t="s">
        <v>22</v>
      </c>
      <c r="F1" s="2" t="s">
        <v>3</v>
      </c>
      <c r="G1" s="2" t="s">
        <v>5</v>
      </c>
      <c r="H1" s="2" t="s">
        <v>6</v>
      </c>
      <c r="I1" s="2" t="s">
        <v>7</v>
      </c>
      <c r="J1" s="2" t="s">
        <v>8</v>
      </c>
      <c r="L1" s="37" t="s">
        <v>66</v>
      </c>
    </row>
    <row r="2" spans="1:12">
      <c r="A2">
        <v>1</v>
      </c>
      <c r="C2" t="s">
        <v>30</v>
      </c>
      <c r="F2">
        <v>1</v>
      </c>
      <c r="G2" t="str">
        <f>LEFT(当番表!C9,H2)</f>
        <v>郡司</v>
      </c>
      <c r="H2">
        <f>FIND(" ",当番表!C9)-1</f>
        <v>2</v>
      </c>
      <c r="I2">
        <f t="shared" ref="I2:I10" ca="1" si="0">COUNTIF(listname,G2&amp;"*")</f>
        <v>1</v>
      </c>
      <c r="J2" t="str">
        <f ca="1">IF(I2&gt;1,G2&amp;"("&amp;MID(当番表!C9,H2+2,1)&amp;")",G2)</f>
        <v>郡司</v>
      </c>
      <c r="L2" t="s">
        <v>67</v>
      </c>
    </row>
    <row r="3" spans="1:12">
      <c r="A3">
        <v>2</v>
      </c>
      <c r="C3" t="s">
        <v>31</v>
      </c>
      <c r="F3">
        <v>2</v>
      </c>
      <c r="G3" t="str">
        <f>LEFT(当番表!C10,H3)</f>
        <v>安部</v>
      </c>
      <c r="H3">
        <f>FIND(" ",当番表!C10)-1</f>
        <v>2</v>
      </c>
      <c r="I3">
        <f t="shared" ca="1" si="0"/>
        <v>1</v>
      </c>
      <c r="J3" t="str">
        <f ca="1">IF(I3&gt;1,G3&amp;"("&amp;MID(当番表!C10,H3+2,1)&amp;")",G3)</f>
        <v>安部</v>
      </c>
    </row>
    <row r="4" spans="1:12">
      <c r="A4">
        <v>3</v>
      </c>
      <c r="C4" t="s">
        <v>32</v>
      </c>
      <c r="F4">
        <v>3</v>
      </c>
      <c r="G4" t="str">
        <f>LEFT(当番表!C11,H4)</f>
        <v>小西</v>
      </c>
      <c r="H4">
        <f>FIND(" ",当番表!C11)-1</f>
        <v>2</v>
      </c>
      <c r="I4">
        <f t="shared" ca="1" si="0"/>
        <v>1</v>
      </c>
      <c r="J4" t="str">
        <f ca="1">IF(I4&gt;1,G4&amp;"("&amp;MID(当番表!C11,H4+2,1)&amp;")",G4)</f>
        <v>小西</v>
      </c>
      <c r="L4" s="36" t="s">
        <v>68</v>
      </c>
    </row>
    <row r="5" spans="1:12">
      <c r="A5">
        <v>4</v>
      </c>
      <c r="C5" t="s">
        <v>33</v>
      </c>
      <c r="F5">
        <v>4</v>
      </c>
      <c r="G5" t="str">
        <f>LEFT(当番表!C12,H5)</f>
        <v>仙石</v>
      </c>
      <c r="H5">
        <f>FIND(" ",当番表!C12)-1</f>
        <v>2</v>
      </c>
      <c r="I5">
        <f t="shared" ca="1" si="0"/>
        <v>1</v>
      </c>
      <c r="J5" t="str">
        <f ca="1">IF(I5&gt;1,G5&amp;"("&amp;MID(当番表!C12,H5+2,1)&amp;")",G5)</f>
        <v>仙石</v>
      </c>
      <c r="L5" t="s">
        <v>69</v>
      </c>
    </row>
    <row r="6" spans="1:12">
      <c r="A6">
        <v>5</v>
      </c>
      <c r="C6" t="s">
        <v>34</v>
      </c>
      <c r="F6">
        <v>5</v>
      </c>
      <c r="G6" t="str">
        <f>LEFT(当番表!C13,H6)</f>
        <v>山添</v>
      </c>
      <c r="H6">
        <f>FIND(" ",当番表!C13)-1</f>
        <v>2</v>
      </c>
      <c r="I6">
        <f t="shared" ca="1" si="0"/>
        <v>1</v>
      </c>
      <c r="J6" t="str">
        <f ca="1">IF(I6&gt;1,G6&amp;"("&amp;MID(当番表!C13,H6+2,1)&amp;")",G6)</f>
        <v>山添</v>
      </c>
    </row>
    <row r="7" spans="1:12">
      <c r="A7">
        <v>6</v>
      </c>
      <c r="C7" t="s">
        <v>35</v>
      </c>
      <c r="F7">
        <v>6</v>
      </c>
      <c r="G7" t="str">
        <f>LEFT(当番表!C14,H7)</f>
        <v>佐藤</v>
      </c>
      <c r="H7">
        <f>FIND(" ",当番表!C14)-1</f>
        <v>2</v>
      </c>
      <c r="I7">
        <f t="shared" ca="1" si="0"/>
        <v>1</v>
      </c>
      <c r="J7" t="str">
        <f ca="1">IF(I7&gt;1,G7&amp;"("&amp;MID(当番表!C14,H7+2,1)&amp;")",G7)</f>
        <v>佐藤</v>
      </c>
    </row>
    <row r="8" spans="1:12">
      <c r="A8">
        <v>7</v>
      </c>
      <c r="C8" t="s">
        <v>36</v>
      </c>
      <c r="F8">
        <v>7</v>
      </c>
      <c r="G8" t="str">
        <f>LEFT(当番表!C15,H8)</f>
        <v>西野</v>
      </c>
      <c r="H8">
        <f>FIND(" ",当番表!C15)-1</f>
        <v>2</v>
      </c>
      <c r="I8">
        <f t="shared" ca="1" si="0"/>
        <v>1</v>
      </c>
      <c r="J8" t="str">
        <f ca="1">IF(I8&gt;1,G8&amp;"("&amp;MID(当番表!C15,H8+2,1)&amp;")",G8)</f>
        <v>西野</v>
      </c>
    </row>
    <row r="9" spans="1:12">
      <c r="A9">
        <v>8</v>
      </c>
      <c r="C9" t="s">
        <v>37</v>
      </c>
      <c r="F9">
        <v>8</v>
      </c>
      <c r="G9" t="str">
        <f>LEFT(当番表!C16,H9)</f>
        <v>川嶋</v>
      </c>
      <c r="H9">
        <f>FIND(" ",当番表!C16)-1</f>
        <v>2</v>
      </c>
      <c r="I9">
        <f t="shared" ca="1" si="0"/>
        <v>1</v>
      </c>
      <c r="J9" t="str">
        <f ca="1">IF(I9&gt;1,G9&amp;"("&amp;MID(当番表!C16,H9+2,1)&amp;")",G9)</f>
        <v>川嶋</v>
      </c>
    </row>
    <row r="10" spans="1:12">
      <c r="A10">
        <v>9</v>
      </c>
      <c r="C10" t="s">
        <v>38</v>
      </c>
      <c r="F10">
        <v>9</v>
      </c>
      <c r="G10" t="str">
        <f>LEFT(当番表!C17,H10)</f>
        <v>小林</v>
      </c>
      <c r="H10">
        <f>FIND(" ",当番表!C17)-1</f>
        <v>2</v>
      </c>
      <c r="I10">
        <f t="shared" ca="1" si="0"/>
        <v>1</v>
      </c>
      <c r="J10" t="str">
        <f ca="1">IF(I10&gt;1,G10&amp;"("&amp;MID(当番表!C17,H10+2,1)&amp;")",G10)</f>
        <v>小林</v>
      </c>
    </row>
    <row r="11" spans="1:12">
      <c r="A11">
        <v>10</v>
      </c>
      <c r="C11" t="s">
        <v>39</v>
      </c>
      <c r="F11">
        <v>10</v>
      </c>
      <c r="G11" t="str">
        <f>LEFT(当番表!C18,H11)</f>
        <v>大藤</v>
      </c>
      <c r="H11">
        <f>FIND(" ",当番表!C18)-1</f>
        <v>2</v>
      </c>
      <c r="I11">
        <f t="shared" ref="I11:I21" ca="1" si="1">COUNTIF(listname,G11&amp;"*")</f>
        <v>1</v>
      </c>
      <c r="J11" t="str">
        <f ca="1">IF(I11&gt;1,G11&amp;"("&amp;MID(当番表!C18,H11+2,1)&amp;")",G11)</f>
        <v>大藤</v>
      </c>
    </row>
    <row r="12" spans="1:12">
      <c r="A12">
        <v>11</v>
      </c>
      <c r="C12" t="s">
        <v>40</v>
      </c>
      <c r="F12">
        <v>11</v>
      </c>
      <c r="G12" t="str">
        <f>LEFT(当番表!C19,H12)</f>
        <v>原</v>
      </c>
      <c r="H12">
        <f>FIND(" ",当番表!C19)-1</f>
        <v>1</v>
      </c>
      <c r="I12">
        <f t="shared" ca="1" si="1"/>
        <v>1</v>
      </c>
      <c r="J12" t="str">
        <f ca="1">IF(I12&gt;1,G12&amp;"("&amp;MID(当番表!C19,H12+2,1)&amp;")",G12)</f>
        <v>原</v>
      </c>
    </row>
    <row r="13" spans="1:12">
      <c r="A13">
        <v>12</v>
      </c>
      <c r="C13" t="s">
        <v>41</v>
      </c>
      <c r="F13">
        <v>12</v>
      </c>
      <c r="G13" t="str">
        <f>LEFT(当番表!C20,H13)</f>
        <v>宮元</v>
      </c>
      <c r="H13">
        <f>FIND(" ",当番表!C20)-1</f>
        <v>2</v>
      </c>
      <c r="I13">
        <f t="shared" ca="1" si="1"/>
        <v>1</v>
      </c>
      <c r="J13" t="str">
        <f ca="1">IF(I13&gt;1,G13&amp;"("&amp;MID(当番表!C20,H13+2,1)&amp;")",G13)</f>
        <v>宮元</v>
      </c>
    </row>
    <row r="14" spans="1:12">
      <c r="A14">
        <v>13</v>
      </c>
      <c r="C14" t="s">
        <v>42</v>
      </c>
      <c r="F14">
        <v>13</v>
      </c>
      <c r="G14" t="str">
        <f>LEFT(当番表!C21,H14)</f>
        <v>笹子</v>
      </c>
      <c r="H14">
        <f>FIND(" ",当番表!C21)-1</f>
        <v>2</v>
      </c>
      <c r="I14">
        <f t="shared" ca="1" si="1"/>
        <v>1</v>
      </c>
      <c r="J14" t="str">
        <f ca="1">IF(I14&gt;1,G14&amp;"("&amp;MID(当番表!C21,H14+2,1)&amp;")",G14)</f>
        <v>笹子</v>
      </c>
    </row>
    <row r="15" spans="1:12">
      <c r="A15">
        <v>14</v>
      </c>
      <c r="C15" t="s">
        <v>43</v>
      </c>
      <c r="F15">
        <v>14</v>
      </c>
      <c r="G15" t="e">
        <f>LEFT(当番表!C24,H15)</f>
        <v>#VALUE!</v>
      </c>
      <c r="H15" t="e">
        <f>FIND(" ",当番表!C24)-1</f>
        <v>#VALUE!</v>
      </c>
      <c r="I15">
        <f t="shared" ca="1" si="1"/>
        <v>0</v>
      </c>
      <c r="J15" t="e">
        <f ca="1">IF(I15&gt;1,G15&amp;"("&amp;MID(当番表!C24,H15+2,1)&amp;")",G15)</f>
        <v>#VALUE!</v>
      </c>
    </row>
    <row r="16" spans="1:12">
      <c r="A16">
        <v>15</v>
      </c>
      <c r="C16" t="s">
        <v>44</v>
      </c>
      <c r="F16">
        <v>15</v>
      </c>
      <c r="G16" t="e">
        <f>LEFT(当番表!C25,H16)</f>
        <v>#VALUE!</v>
      </c>
      <c r="H16" t="e">
        <f>FIND(" ",当番表!C25)-1</f>
        <v>#VALUE!</v>
      </c>
      <c r="I16">
        <f t="shared" ca="1" si="1"/>
        <v>0</v>
      </c>
      <c r="J16" t="e">
        <f ca="1">IF(I16&gt;1,G16&amp;"("&amp;MID(当番表!C25,H16+2,1)&amp;")",G16)</f>
        <v>#VALUE!</v>
      </c>
    </row>
    <row r="17" spans="1:10">
      <c r="A17">
        <v>16</v>
      </c>
      <c r="C17" t="s">
        <v>45</v>
      </c>
      <c r="F17">
        <v>16</v>
      </c>
      <c r="G17" t="e">
        <f>LEFT(当番表!C26,H17)</f>
        <v>#VALUE!</v>
      </c>
      <c r="H17" t="e">
        <f>FIND(" ",当番表!C26)-1</f>
        <v>#VALUE!</v>
      </c>
      <c r="I17">
        <f t="shared" ca="1" si="1"/>
        <v>0</v>
      </c>
      <c r="J17" t="e">
        <f ca="1">IF(I17&gt;1,G17&amp;"("&amp;MID(当番表!C26,H17+2,1)&amp;")",G17)</f>
        <v>#VALUE!</v>
      </c>
    </row>
    <row r="18" spans="1:10">
      <c r="A18">
        <v>17</v>
      </c>
      <c r="C18" t="s">
        <v>46</v>
      </c>
      <c r="F18">
        <v>17</v>
      </c>
      <c r="G18" t="e">
        <f>LEFT(当番表!C27,H18)</f>
        <v>#VALUE!</v>
      </c>
      <c r="H18" t="e">
        <f>FIND(" ",当番表!C27)-1</f>
        <v>#VALUE!</v>
      </c>
      <c r="I18">
        <f t="shared" ca="1" si="1"/>
        <v>0</v>
      </c>
      <c r="J18" t="e">
        <f ca="1">IF(I18&gt;1,G18&amp;"("&amp;MID(当番表!C27,H18+2,1)&amp;")",G18)</f>
        <v>#VALUE!</v>
      </c>
    </row>
    <row r="19" spans="1:10">
      <c r="A19">
        <v>18</v>
      </c>
      <c r="C19" t="s">
        <v>47</v>
      </c>
      <c r="F19">
        <v>18</v>
      </c>
      <c r="G19" t="e">
        <f>LEFT(当番表!C28,H19)</f>
        <v>#VALUE!</v>
      </c>
      <c r="H19" t="e">
        <f>FIND(" ",当番表!C28)-1</f>
        <v>#VALUE!</v>
      </c>
      <c r="I19">
        <f t="shared" ca="1" si="1"/>
        <v>0</v>
      </c>
      <c r="J19" t="e">
        <f ca="1">IF(I19&gt;1,G19&amp;"("&amp;MID(当番表!C28,H19+2,1)&amp;")",G19)</f>
        <v>#VALUE!</v>
      </c>
    </row>
    <row r="20" spans="1:10">
      <c r="A20">
        <v>19</v>
      </c>
      <c r="C20" t="s">
        <v>48</v>
      </c>
      <c r="F20">
        <v>19</v>
      </c>
      <c r="G20" t="e">
        <f>LEFT(当番表!C29,H20)</f>
        <v>#VALUE!</v>
      </c>
      <c r="H20" t="e">
        <f>FIND(" ",当番表!C29)-1</f>
        <v>#VALUE!</v>
      </c>
      <c r="I20">
        <f t="shared" ca="1" si="1"/>
        <v>0</v>
      </c>
      <c r="J20" t="e">
        <f ca="1">IF(I20&gt;1,G20&amp;"("&amp;MID(当番表!C29,H20+2,1)&amp;")",G20)</f>
        <v>#VALUE!</v>
      </c>
    </row>
    <row r="21" spans="1:10">
      <c r="A21">
        <v>20</v>
      </c>
      <c r="C21" t="s">
        <v>49</v>
      </c>
      <c r="F21">
        <v>20</v>
      </c>
      <c r="G21" t="e">
        <f>LEFT(当番表!C30,H21)</f>
        <v>#VALUE!</v>
      </c>
      <c r="H21" t="e">
        <f>FIND(" ",当番表!C30)-1</f>
        <v>#VALUE!</v>
      </c>
      <c r="I21">
        <f t="shared" ca="1" si="1"/>
        <v>0</v>
      </c>
      <c r="J21" t="e">
        <f ca="1">IF(I21&gt;1,G21&amp;"("&amp;MID(当番表!C30,H21+2,1)&amp;")",G21)</f>
        <v>#VALUE!</v>
      </c>
    </row>
    <row r="22" spans="1:10">
      <c r="A22">
        <v>21</v>
      </c>
      <c r="C22" t="s">
        <v>50</v>
      </c>
    </row>
    <row r="23" spans="1:10">
      <c r="A23">
        <v>22</v>
      </c>
      <c r="C23" t="s">
        <v>51</v>
      </c>
    </row>
    <row r="24" spans="1:10">
      <c r="A24">
        <v>23</v>
      </c>
      <c r="C24" t="s">
        <v>52</v>
      </c>
    </row>
    <row r="25" spans="1:10">
      <c r="A25">
        <v>24</v>
      </c>
      <c r="C25" t="s">
        <v>53</v>
      </c>
    </row>
    <row r="26" spans="1:10">
      <c r="A26">
        <v>25</v>
      </c>
      <c r="C26" t="s">
        <v>54</v>
      </c>
    </row>
    <row r="27" spans="1:10">
      <c r="A27">
        <v>26</v>
      </c>
      <c r="C27" t="s">
        <v>86</v>
      </c>
    </row>
    <row r="28" spans="1:10">
      <c r="A28">
        <v>27</v>
      </c>
      <c r="C28" t="s">
        <v>55</v>
      </c>
    </row>
    <row r="29" spans="1:10">
      <c r="A29">
        <v>28</v>
      </c>
      <c r="C29" t="s">
        <v>56</v>
      </c>
    </row>
    <row r="30" spans="1:10">
      <c r="A30">
        <v>29</v>
      </c>
      <c r="C30" t="s">
        <v>57</v>
      </c>
    </row>
    <row r="31" spans="1:10">
      <c r="A31">
        <v>30</v>
      </c>
      <c r="C31" t="s">
        <v>58</v>
      </c>
    </row>
    <row r="32" spans="1:10">
      <c r="A32">
        <v>31</v>
      </c>
      <c r="C32" t="s">
        <v>87</v>
      </c>
    </row>
    <row r="33" spans="1:3">
      <c r="A33">
        <v>32</v>
      </c>
      <c r="C33" t="s">
        <v>59</v>
      </c>
    </row>
    <row r="34" spans="1:3">
      <c r="A34">
        <v>33</v>
      </c>
      <c r="C34" t="s">
        <v>88</v>
      </c>
    </row>
    <row r="35" spans="1:3">
      <c r="A35">
        <v>34</v>
      </c>
      <c r="C35" t="s">
        <v>61</v>
      </c>
    </row>
    <row r="36" spans="1:3">
      <c r="A36">
        <v>35</v>
      </c>
      <c r="C36" t="s">
        <v>60</v>
      </c>
    </row>
    <row r="37" spans="1:3">
      <c r="A37">
        <v>36</v>
      </c>
      <c r="C37" t="s">
        <v>65</v>
      </c>
    </row>
    <row r="38" spans="1:3">
      <c r="A38">
        <v>37</v>
      </c>
      <c r="C38" t="s">
        <v>63</v>
      </c>
    </row>
    <row r="39" spans="1:3">
      <c r="A39">
        <v>38</v>
      </c>
      <c r="C39" t="s">
        <v>64</v>
      </c>
    </row>
    <row r="40" spans="1:3">
      <c r="A40">
        <v>39</v>
      </c>
      <c r="C40" t="s">
        <v>73</v>
      </c>
    </row>
    <row r="41" spans="1:3">
      <c r="A41">
        <v>40</v>
      </c>
      <c r="C41" t="s">
        <v>74</v>
      </c>
    </row>
    <row r="42" spans="1:3">
      <c r="A42">
        <v>41</v>
      </c>
      <c r="C42" t="s">
        <v>75</v>
      </c>
    </row>
    <row r="43" spans="1:3">
      <c r="A43">
        <v>42</v>
      </c>
      <c r="C43" t="s">
        <v>79</v>
      </c>
    </row>
    <row r="44" spans="1:3">
      <c r="A44">
        <v>43</v>
      </c>
      <c r="C44" t="s">
        <v>80</v>
      </c>
    </row>
    <row r="45" spans="1:3">
      <c r="A45">
        <v>44</v>
      </c>
      <c r="C45" t="s">
        <v>81</v>
      </c>
    </row>
    <row r="46" spans="1:3">
      <c r="A46">
        <v>45</v>
      </c>
      <c r="C46" t="s">
        <v>82</v>
      </c>
    </row>
    <row r="47" spans="1:3">
      <c r="A47">
        <v>46</v>
      </c>
      <c r="C47" t="s">
        <v>89</v>
      </c>
    </row>
    <row r="48" spans="1:3">
      <c r="A48">
        <v>47</v>
      </c>
      <c r="C48" t="s">
        <v>90</v>
      </c>
    </row>
    <row r="49" spans="1:3">
      <c r="A49">
        <v>48</v>
      </c>
      <c r="C49" t="s">
        <v>91</v>
      </c>
    </row>
    <row r="50" spans="1:3">
      <c r="A50">
        <v>49</v>
      </c>
      <c r="C50" t="s">
        <v>92</v>
      </c>
    </row>
    <row r="51" spans="1:3">
      <c r="A51">
        <v>50</v>
      </c>
      <c r="C51" t="s">
        <v>93</v>
      </c>
    </row>
    <row r="52" spans="1:3">
      <c r="A52">
        <v>51</v>
      </c>
      <c r="C52" t="s">
        <v>94</v>
      </c>
    </row>
    <row r="53" spans="1:3">
      <c r="A53">
        <v>52</v>
      </c>
      <c r="C53" t="s">
        <v>95</v>
      </c>
    </row>
    <row r="54" spans="1:3">
      <c r="A54">
        <v>53</v>
      </c>
      <c r="C54" t="s">
        <v>96</v>
      </c>
    </row>
    <row r="55" spans="1:3">
      <c r="A55">
        <v>54</v>
      </c>
      <c r="C55" t="s">
        <v>97</v>
      </c>
    </row>
    <row r="56" spans="1:3">
      <c r="A56">
        <v>55</v>
      </c>
    </row>
    <row r="57" spans="1:3">
      <c r="A57">
        <v>56</v>
      </c>
    </row>
    <row r="58" spans="1:3">
      <c r="A58">
        <v>57</v>
      </c>
    </row>
    <row r="59" spans="1:3">
      <c r="A59">
        <v>58</v>
      </c>
    </row>
    <row r="60" spans="1:3">
      <c r="A60">
        <v>59</v>
      </c>
    </row>
    <row r="61" spans="1:3">
      <c r="A61">
        <v>60</v>
      </c>
    </row>
    <row r="62" spans="1:3">
      <c r="A62">
        <v>61</v>
      </c>
    </row>
    <row r="63" spans="1:3">
      <c r="A63">
        <v>62</v>
      </c>
    </row>
    <row r="64" spans="1:3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honeticPr fontId="1"/>
  <pageMargins left="0.7" right="0.7" top="0.75" bottom="0.75" header="0.3" footer="0.3"/>
  <pageSetup paperSize="9" orientation="portrait" horizontalDpi="4294967293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9 Q 6 E U P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P U O h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1 D o R Q K I p H u A 4 A A A A R A A A A E w A c A E Z v c m 1 1 b G F z L 1 N l Y 3 R p b 2 4 x L m 0 g o h g A K K A U A A A A A A A A A A A A A A A A A A A A A A A A A A A A K 0 5 N L s n M z 1 M I h t C G 1 g B Q S w E C L Q A U A A I A C A D 1 D o R Q 8 h m R C 6 g A A A D 4 A A A A E g A A A A A A A A A A A A A A A A A A A A A A Q 2 9 u Z m l n L 1 B h Y 2 t h Z 2 U u e G 1 s U E s B A i 0 A F A A C A A g A 9 Q 6 E U A / K 6 a u k A A A A 6 Q A A A B M A A A A A A A A A A A A A A A A A 9 A A A A F t D b 2 5 0 Z W 5 0 X 1 R 5 c G V z X S 5 4 b W x Q S w E C L Q A U A A I A C A D 1 D o R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D 5 M 1 T O f s 5 U y e 1 D I D w q E o u g A A A A A C A A A A A A A Q Z g A A A A E A A C A A A A D n d J C 6 t E I / L X y H 1 d h U A E s d I b Q T T N M I V G O W R n 4 4 4 1 S 2 8 Q A A A A A O g A A A A A I A A C A A A A D T C g 1 X d U 8 O X K U 3 m l C e S K T J B v J N A y M f u X F d E S B P l r q D S V A A A A C E E V H 9 3 6 K h z c 4 p y E b E 9 8 E 5 s 8 R d X J e V X p X U a N V M w x W Y 2 R A C V R s J G 7 t Y J m c N l f D k z O 1 / M B o d o 1 O H D W T f H 3 x q b P Q M l l d v l Y 4 5 t S 5 s 3 a C U B b S l A k A A A A B R J 1 u E 1 k O D / 9 b C H I / 0 E y 8 + p j d R q K S 4 u d H v h Y w 0 t s S W M g O B v / 8 h e s l 0 6 w h b 6 O V f h 1 7 c q s Q B o s 3 X 8 + Z E A Z k 2 y F R 1 < / D a t a M a s h u p > 
</file>

<file path=customXml/itemProps1.xml><?xml version="1.0" encoding="utf-8"?>
<ds:datastoreItem xmlns:ds="http://schemas.openxmlformats.org/officeDocument/2006/customXml" ds:itemID="{DF00A322-2AF6-457B-95BC-0A95AFE88B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当番表</vt:lpstr>
      <vt:lpstr>Sheet2!roster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Koboyashi Seiko</dc:creator>
  <cp:lastModifiedBy>outlook imari</cp:lastModifiedBy>
  <cp:lastPrinted>2025-04-07T14:27:00Z</cp:lastPrinted>
  <dcterms:created xsi:type="dcterms:W3CDTF">2012-08-01T05:47:34Z</dcterms:created>
  <dcterms:modified xsi:type="dcterms:W3CDTF">2025-04-07T14:28:16Z</dcterms:modified>
</cp:coreProperties>
</file>